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tsinoyama\Desktop\"/>
    </mc:Choice>
  </mc:AlternateContent>
  <xr:revisionPtr revIDLastSave="0" documentId="13_ncr:1_{9F6A1359-B5EF-4FEC-9212-18A966C322A2}" xr6:coauthVersionLast="47" xr6:coauthVersionMax="47" xr10:uidLastSave="{00000000-0000-0000-0000-000000000000}"/>
  <workbookProtection workbookAlgorithmName="SHA-512" workbookHashValue="ipHrkyzhFU4d1ID4hmcGZdfOH2yuoSDU4uGb5fg8BYisyHM7flHfVp7ZW/f75x6srcUCHpHA+r35WNK8HVCEgQ==" workbookSaltValue="8zRpdARNdOMTjxsjWVNA9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AD10" i="4" s="1"/>
  <c r="Q6" i="5"/>
  <c r="W10" i="4" s="1"/>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I86" i="4"/>
  <c r="H86" i="4"/>
  <c r="E86" i="4"/>
  <c r="BB10" i="4"/>
  <c r="AT10" i="4"/>
  <c r="P10" i="4"/>
  <c r="I10" i="4"/>
  <c r="AL8" i="4"/>
  <c r="P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<sst xmlns="http://schemas.openxmlformats.org/spreadsheetml/2006/main" count="236" uniqueCount="120">
  <si>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</si>
  <si>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</si>
  <si>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</si>
  <si>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</si>
  <si>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</si>
  <si>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</si>
  <si>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</si>
  <si>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</si>
  <si>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</si>
  <si>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</si>
  <si>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</si>
  <si>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</si>
  <si>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</si>
  <si>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</si>
  <si>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</si>
  <si>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</si>
  <si>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</si>
  <si>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</si>
  <si>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</si>
  <si>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</si>
  <si>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</si>
  <si>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</si>
  <si>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</si>
  <si>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</si>
  <si>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</si>
  <si>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</si>
  <si>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</si>
  <si>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</si>
  <si>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</si>
  <si>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</si>
  <si>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</si>
  <si>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</si>
  <si>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</si>
  <si>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</si>
  <si>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</si>
  <si>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</si>
  <si>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</si>
  <si>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</si>
  <si>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</si>
  <si>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</si>
  <si>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</si>
  <si>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</si>
  <si>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</si>
  <si>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</si>
  <si>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</si>
  <si>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</si>
  <si>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</si>
  <si>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</si>
  <si>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</si>
  <si>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</si>
  <si>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</si>
  <si>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</si>
  <si>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</si>
  <si>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</si>
  <si>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</si>
  <si>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</si>
  <si>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</si>
  <si>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</si>
  <si>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</si>
  <si>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</si>
  <si>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</si>
  <si>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</si>
  <si>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</si>
  <si>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</si>
  <si>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</si>
  <si>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</si>
  <si>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</si>
  <si>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</si>
  <si>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</si>
  <si>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</si>
  <si>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</si>
  <si>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</si>
  <si>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</si>
  <si>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</si>
  <si>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</si>
  <si>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</si>
  <si>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</si>
  <si>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</si>
  <si>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</si>
  <si>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</si>
  <si>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</si>
  <si>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</si>
  <si>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</si>
  <si>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</si>
  <si>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</si>
  <si>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</si>
  <si>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</si>
  <si>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</si>
  <si>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</si>
  <si>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</si>
  <si>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</si>
  <si>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</si>
  <si>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</si>
  <si>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</si>
  <si>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</si>
  <si>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</si>
  <si>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</si>
  <si>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</si>
  <si>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</si>
  <si>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</si>
  <si>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</si>
  <si>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</si>
  <si>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</si>
  <si>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</si>
  <si>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</si>
  <si>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</si>
  <si>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</si>
  <si>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</si>
  <si>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</si>
  <si>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</si>
  <si>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</si>
  <si>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</si>
  <si>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</si>
  <si>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</si>
  <si>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</si>
  <si>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</si>
  <si>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</si>
  <si>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本村の供用開始は平成12年となっており、法定耐用年数を超えた管路、施設等はまだ無い状況である。
計画的な管路内の点検、調査等の実施を行い、今後訪れるであろう老朽化や更新時期を見据えて取り組んでいく必要がある。</t>
    <rPh sb="0" eb="2">
      <t>ホンソン</t>
    </rPh>
    <rPh sb="3" eb="5">
      <t>キョウヨウ</t>
    </rPh>
    <rPh sb="5" eb="7">
      <t>カイシ</t>
    </rPh>
    <rPh sb="8" eb="10">
      <t>ヘイセイ</t>
    </rPh>
    <rPh sb="12" eb="13">
      <t>ネン</t>
    </rPh>
    <rPh sb="20" eb="22">
      <t>ホウテイ</t>
    </rPh>
    <rPh sb="22" eb="24">
      <t>タイヨウ</t>
    </rPh>
    <rPh sb="24" eb="25">
      <t>ネン</t>
    </rPh>
    <rPh sb="25" eb="26">
      <t>スウ</t>
    </rPh>
    <rPh sb="27" eb="28">
      <t>コ</t>
    </rPh>
    <rPh sb="30" eb="32">
      <t>カンロ</t>
    </rPh>
    <rPh sb="33" eb="35">
      <t>シセツ</t>
    </rPh>
    <rPh sb="35" eb="36">
      <t>トウ</t>
    </rPh>
    <rPh sb="39" eb="40">
      <t>ナ</t>
    </rPh>
    <rPh sb="41" eb="43">
      <t>ジョウキョウ</t>
    </rPh>
    <rPh sb="48" eb="50">
      <t>ケイカク</t>
    </rPh>
    <rPh sb="50" eb="51">
      <t>テキ</t>
    </rPh>
    <rPh sb="52" eb="54">
      <t>カンロ</t>
    </rPh>
    <rPh sb="54" eb="55">
      <t>ナイ</t>
    </rPh>
    <rPh sb="56" eb="58">
      <t>テンケン</t>
    </rPh>
    <rPh sb="59" eb="61">
      <t>チョウサ</t>
    </rPh>
    <rPh sb="61" eb="62">
      <t>トウ</t>
    </rPh>
    <rPh sb="63" eb="65">
      <t>ジッシ</t>
    </rPh>
    <rPh sb="66" eb="67">
      <t>オコナ</t>
    </rPh>
    <rPh sb="69" eb="71">
      <t>コンゴ</t>
    </rPh>
    <rPh sb="71" eb="72">
      <t>オトズ</t>
    </rPh>
    <rPh sb="78" eb="81">
      <t>ロウキュウカ</t>
    </rPh>
    <rPh sb="82" eb="84">
      <t>コウシン</t>
    </rPh>
    <rPh sb="84" eb="86">
      <t>ジキ</t>
    </rPh>
    <rPh sb="87" eb="89">
      <t>ミス</t>
    </rPh>
    <rPh sb="91" eb="92">
      <t>ト</t>
    </rPh>
    <rPh sb="93" eb="94">
      <t>ク</t>
    </rPh>
    <rPh sb="98" eb="100">
      <t>ヒツヨウ</t>
    </rPh>
    <phoneticPr fontId="4"/>
  </si>
  <si>
    <t>経営状況は、依然として厳しい状況が続いており、水洗化率の低さが施設の利用率や収益的収支比率等に跳ね返ってきている状況である。
今後、公営企業会計に移行した際にはより詳しい経営状況が明らかになるものと推測されるが、地道な下水道の普及啓発活動の実施による水洗化率の向上や新たな下水道のＰＲを含め、新たな推進方法の検討が必要である。
また、ストックマネジメント支援制度を利用し、施設全体の中長期的な予測を立て、計画的に改築、修繕等を実施していく必要がある。そのためにも適正な料金設定の実施や経費削減に取り組んでいく必要がある。</t>
    <rPh sb="0" eb="2">
      <t>ケイエイ</t>
    </rPh>
    <rPh sb="2" eb="4">
      <t>ジョウキョウ</t>
    </rPh>
    <rPh sb="6" eb="8">
      <t>イゼン</t>
    </rPh>
    <rPh sb="11" eb="12">
      <t>キビ</t>
    </rPh>
    <rPh sb="14" eb="16">
      <t>ジョウキョウ</t>
    </rPh>
    <rPh sb="17" eb="18">
      <t>ツヅ</t>
    </rPh>
    <rPh sb="23" eb="26">
      <t>スイセンカ</t>
    </rPh>
    <rPh sb="26" eb="27">
      <t>リツ</t>
    </rPh>
    <rPh sb="28" eb="29">
      <t>ヒク</t>
    </rPh>
    <rPh sb="31" eb="33">
      <t>シセツ</t>
    </rPh>
    <rPh sb="34" eb="37">
      <t>リヨウリツ</t>
    </rPh>
    <rPh sb="38" eb="41">
      <t>シュウエキテキ</t>
    </rPh>
    <rPh sb="41" eb="43">
      <t>シュウシ</t>
    </rPh>
    <rPh sb="43" eb="45">
      <t>ヒリツ</t>
    </rPh>
    <rPh sb="45" eb="46">
      <t>トウ</t>
    </rPh>
    <rPh sb="47" eb="48">
      <t>ハ</t>
    </rPh>
    <rPh sb="49" eb="50">
      <t>カエ</t>
    </rPh>
    <rPh sb="56" eb="58">
      <t>ジョウキョウ</t>
    </rPh>
    <rPh sb="63" eb="65">
      <t>コンゴ</t>
    </rPh>
    <rPh sb="66" eb="68">
      <t>コウエイ</t>
    </rPh>
    <rPh sb="68" eb="70">
      <t>キギョウ</t>
    </rPh>
    <rPh sb="70" eb="72">
      <t>カイケイ</t>
    </rPh>
    <rPh sb="73" eb="75">
      <t>イコウ</t>
    </rPh>
    <rPh sb="77" eb="78">
      <t>サイ</t>
    </rPh>
    <rPh sb="82" eb="83">
      <t>クワ</t>
    </rPh>
    <rPh sb="85" eb="87">
      <t>ケイエイ</t>
    </rPh>
    <rPh sb="87" eb="89">
      <t>ジョウキョウ</t>
    </rPh>
    <rPh sb="90" eb="91">
      <t>アキ</t>
    </rPh>
    <rPh sb="99" eb="101">
      <t>スイソク</t>
    </rPh>
    <rPh sb="106" eb="108">
      <t>ジミチ</t>
    </rPh>
    <rPh sb="109" eb="112">
      <t>ゲスイドウ</t>
    </rPh>
    <rPh sb="113" eb="115">
      <t>フキュウ</t>
    </rPh>
    <rPh sb="115" eb="117">
      <t>ケイハツ</t>
    </rPh>
    <rPh sb="117" eb="119">
      <t>カツドウ</t>
    </rPh>
    <rPh sb="120" eb="122">
      <t>ジッシ</t>
    </rPh>
    <rPh sb="125" eb="128">
      <t>スイセンカ</t>
    </rPh>
    <rPh sb="128" eb="129">
      <t>リツ</t>
    </rPh>
    <rPh sb="130" eb="132">
      <t>コウジョウ</t>
    </rPh>
    <rPh sb="133" eb="134">
      <t>アラ</t>
    </rPh>
    <rPh sb="136" eb="139">
      <t>ゲスイドウ</t>
    </rPh>
    <rPh sb="143" eb="144">
      <t>フク</t>
    </rPh>
    <rPh sb="146" eb="147">
      <t>アラ</t>
    </rPh>
    <rPh sb="149" eb="151">
      <t>スイシン</t>
    </rPh>
    <rPh sb="151" eb="153">
      <t>ホウホウ</t>
    </rPh>
    <rPh sb="154" eb="156">
      <t>ケントウ</t>
    </rPh>
    <rPh sb="157" eb="159">
      <t>ヒツヨウ</t>
    </rPh>
    <rPh sb="177" eb="179">
      <t>シエン</t>
    </rPh>
    <rPh sb="179" eb="181">
      <t>セイド</t>
    </rPh>
    <rPh sb="182" eb="184">
      <t>リヨウ</t>
    </rPh>
    <rPh sb="186" eb="188">
      <t>シセツ</t>
    </rPh>
    <rPh sb="188" eb="190">
      <t>ゼンタイ</t>
    </rPh>
    <rPh sb="191" eb="195">
      <t>チュウチョウキテキ</t>
    </rPh>
    <rPh sb="196" eb="198">
      <t>ヨソク</t>
    </rPh>
    <rPh sb="199" eb="200">
      <t>タ</t>
    </rPh>
    <rPh sb="202" eb="204">
      <t>ケイカク</t>
    </rPh>
    <rPh sb="204" eb="205">
      <t>テキ</t>
    </rPh>
    <rPh sb="206" eb="208">
      <t>カイチク</t>
    </rPh>
    <rPh sb="209" eb="211">
      <t>シュウゼン</t>
    </rPh>
    <rPh sb="211" eb="212">
      <t>トウ</t>
    </rPh>
    <rPh sb="213" eb="215">
      <t>ジッシ</t>
    </rPh>
    <rPh sb="219" eb="221">
      <t>ヒツヨウ</t>
    </rPh>
    <rPh sb="231" eb="233">
      <t>テキセイ</t>
    </rPh>
    <rPh sb="234" eb="236">
      <t>リョウキン</t>
    </rPh>
    <rPh sb="236" eb="238">
      <t>セッテイ</t>
    </rPh>
    <rPh sb="239" eb="241">
      <t>ジッシ</t>
    </rPh>
    <rPh sb="242" eb="244">
      <t>ケイヒ</t>
    </rPh>
    <rPh sb="244" eb="246">
      <t>サクゲン</t>
    </rPh>
    <rPh sb="247" eb="248">
      <t>ト</t>
    </rPh>
    <rPh sb="249" eb="250">
      <t>ク</t>
    </rPh>
    <rPh sb="254" eb="256">
      <t>ヒツヨウ</t>
    </rPh>
    <phoneticPr fontId="4"/>
  </si>
  <si>
    <t>①収益的収支比率について
収益的収支比率はR3の72.30から一転してR4では57.58となっているが、これは公会計移行に伴う委託費の増加のためと分析している。依然として経営状況は健全とは言えない状況が続いている。一般会計からの繰入金に依存せずに経営改善に取り組む必要がある。
④企業債残高対事業規模比率について
収支赤字分は一般会計から補填しており、企業債償還に係る負担について、基準等を定めておらず、一般会計からの繰入に依存しているため全国や類似団体と比較した場合、高い数値となっている。
⑥汚水処理原価について
汚水処理原価はここ数年は減少傾向にあったが、R4は一転して上昇に転じたが、全国及び類似団体と比較すると高い状況にある。維持管理費の削減や接続率の向上により有収水量の増加に努める必要がある。
⑦施設利用率について
接続率が低いことが影響し、利用率も低い値となっており、今後も接続率向上に向けた取組を継続して実施していく。
⑧水洗化率について
年々上昇してきており、引き続き水洗化率向上に向けた取組を継続して実施していくが、全国及び類似団体と比較するとまだまだ低い値となっている。</t>
    <rPh sb="1" eb="3">
      <t>シュウエキ</t>
    </rPh>
    <rPh sb="3" eb="4">
      <t>テキ</t>
    </rPh>
    <rPh sb="4" eb="6">
      <t>シュウシ</t>
    </rPh>
    <rPh sb="6" eb="8">
      <t>ヒリツ</t>
    </rPh>
    <rPh sb="13" eb="16">
      <t>シュウエキテキ</t>
    </rPh>
    <rPh sb="16" eb="18">
      <t>シュウシ</t>
    </rPh>
    <rPh sb="18" eb="20">
      <t>ヒリツ</t>
    </rPh>
    <rPh sb="31" eb="33">
      <t>イッテン</t>
    </rPh>
    <rPh sb="55" eb="58">
      <t>コウカイケイ</t>
    </rPh>
    <rPh sb="58" eb="60">
      <t>イコウ</t>
    </rPh>
    <rPh sb="61" eb="62">
      <t>トモナ</t>
    </rPh>
    <rPh sb="63" eb="65">
      <t>イタク</t>
    </rPh>
    <rPh sb="65" eb="66">
      <t>ヒ</t>
    </rPh>
    <rPh sb="67" eb="69">
      <t>ゾウカ</t>
    </rPh>
    <rPh sb="73" eb="75">
      <t>ブンセキ</t>
    </rPh>
    <rPh sb="80" eb="82">
      <t>イゼン</t>
    </rPh>
    <rPh sb="85" eb="87">
      <t>ケイエイ</t>
    </rPh>
    <rPh sb="87" eb="89">
      <t>ジョウキョウ</t>
    </rPh>
    <rPh sb="90" eb="92">
      <t>ケンゼン</t>
    </rPh>
    <rPh sb="94" eb="95">
      <t>イ</t>
    </rPh>
    <rPh sb="98" eb="100">
      <t>ジョウキョウ</t>
    </rPh>
    <rPh sb="101" eb="102">
      <t>ツヅ</t>
    </rPh>
    <rPh sb="107" eb="109">
      <t>イッパン</t>
    </rPh>
    <rPh sb="109" eb="111">
      <t>カイケイ</t>
    </rPh>
    <rPh sb="114" eb="117">
      <t>クリイレキン</t>
    </rPh>
    <rPh sb="118" eb="120">
      <t>イゾン</t>
    </rPh>
    <rPh sb="123" eb="125">
      <t>ケイエイ</t>
    </rPh>
    <rPh sb="125" eb="127">
      <t>カイゼン</t>
    </rPh>
    <rPh sb="128" eb="129">
      <t>ト</t>
    </rPh>
    <rPh sb="130" eb="131">
      <t>ク</t>
    </rPh>
    <rPh sb="132" eb="134">
      <t>ヒツヨウ</t>
    </rPh>
    <rPh sb="140" eb="143">
      <t>キギョウサイ</t>
    </rPh>
    <rPh sb="143" eb="145">
      <t>ザンダカ</t>
    </rPh>
    <rPh sb="145" eb="146">
      <t>タイ</t>
    </rPh>
    <rPh sb="146" eb="148">
      <t>ジギョウ</t>
    </rPh>
    <rPh sb="148" eb="150">
      <t>キボ</t>
    </rPh>
    <rPh sb="150" eb="152">
      <t>ヒリツ</t>
    </rPh>
    <rPh sb="157" eb="159">
      <t>シュウシ</t>
    </rPh>
    <rPh sb="159" eb="161">
      <t>アカジ</t>
    </rPh>
    <rPh sb="161" eb="162">
      <t>ブン</t>
    </rPh>
    <rPh sb="163" eb="165">
      <t>イッパン</t>
    </rPh>
    <rPh sb="165" eb="167">
      <t>カイケイ</t>
    </rPh>
    <rPh sb="169" eb="171">
      <t>ホテン</t>
    </rPh>
    <rPh sb="176" eb="179">
      <t>キギョウサイ</t>
    </rPh>
    <rPh sb="179" eb="181">
      <t>ショウカン</t>
    </rPh>
    <rPh sb="182" eb="183">
      <t>カカ</t>
    </rPh>
    <rPh sb="184" eb="186">
      <t>フタン</t>
    </rPh>
    <rPh sb="191" eb="193">
      <t>キジュン</t>
    </rPh>
    <rPh sb="193" eb="194">
      <t>トウ</t>
    </rPh>
    <rPh sb="195" eb="196">
      <t>サダ</t>
    </rPh>
    <rPh sb="202" eb="204">
      <t>イッパン</t>
    </rPh>
    <rPh sb="204" eb="206">
      <t>カイケイ</t>
    </rPh>
    <rPh sb="209" eb="211">
      <t>クリイレ</t>
    </rPh>
    <rPh sb="212" eb="214">
      <t>イゾン</t>
    </rPh>
    <rPh sb="220" eb="222">
      <t>ゼンコク</t>
    </rPh>
    <rPh sb="223" eb="225">
      <t>ルイジ</t>
    </rPh>
    <rPh sb="225" eb="227">
      <t>ダンタイ</t>
    </rPh>
    <rPh sb="228" eb="230">
      <t>ヒカク</t>
    </rPh>
    <rPh sb="232" eb="234">
      <t>バアイ</t>
    </rPh>
    <rPh sb="235" eb="236">
      <t>タカ</t>
    </rPh>
    <rPh sb="237" eb="239">
      <t>スウチ</t>
    </rPh>
    <rPh sb="248" eb="250">
      <t>オスイ</t>
    </rPh>
    <rPh sb="250" eb="252">
      <t>ショリ</t>
    </rPh>
    <rPh sb="252" eb="254">
      <t>ゲンカ</t>
    </rPh>
    <rPh sb="259" eb="263">
      <t>オスイショリ</t>
    </rPh>
    <rPh sb="263" eb="265">
      <t>ゲンカ</t>
    </rPh>
    <rPh sb="268" eb="270">
      <t>スウネン</t>
    </rPh>
    <rPh sb="271" eb="273">
      <t>ゲンショウ</t>
    </rPh>
    <rPh sb="273" eb="275">
      <t>ケイコウ</t>
    </rPh>
    <rPh sb="284" eb="286">
      <t>イッテン</t>
    </rPh>
    <rPh sb="288" eb="290">
      <t>ジョウショウ</t>
    </rPh>
    <rPh sb="291" eb="292">
      <t>テン</t>
    </rPh>
    <rPh sb="296" eb="298">
      <t>ゼンコク</t>
    </rPh>
    <rPh sb="298" eb="299">
      <t>オヨ</t>
    </rPh>
    <rPh sb="300" eb="302">
      <t>ルイジ</t>
    </rPh>
    <rPh sb="302" eb="304">
      <t>ダンタイ</t>
    </rPh>
    <rPh sb="305" eb="307">
      <t>ヒカク</t>
    </rPh>
    <rPh sb="310" eb="311">
      <t>タカ</t>
    </rPh>
    <rPh sb="312" eb="314">
      <t>ジョウキョウ</t>
    </rPh>
    <rPh sb="318" eb="320">
      <t>イジ</t>
    </rPh>
    <rPh sb="320" eb="322">
      <t>カンリ</t>
    </rPh>
    <rPh sb="322" eb="323">
      <t>ヒ</t>
    </rPh>
    <rPh sb="324" eb="326">
      <t>サクゲン</t>
    </rPh>
    <rPh sb="327" eb="330">
      <t>セツゾクリツ</t>
    </rPh>
    <rPh sb="331" eb="333">
      <t>コウジョウ</t>
    </rPh>
    <rPh sb="336" eb="338">
      <t>ユウシュウ</t>
    </rPh>
    <rPh sb="338" eb="340">
      <t>スイリョウ</t>
    </rPh>
    <rPh sb="341" eb="343">
      <t>ゾウカ</t>
    </rPh>
    <rPh sb="344" eb="345">
      <t>ツト</t>
    </rPh>
    <rPh sb="347" eb="349">
      <t>ヒツヨウ</t>
    </rPh>
    <rPh sb="355" eb="357">
      <t>シセツ</t>
    </rPh>
    <rPh sb="357" eb="359">
      <t>リヨウ</t>
    </rPh>
    <rPh sb="359" eb="360">
      <t>リツ</t>
    </rPh>
    <rPh sb="365" eb="367">
      <t>セツゾク</t>
    </rPh>
    <rPh sb="367" eb="368">
      <t>リツ</t>
    </rPh>
    <rPh sb="369" eb="370">
      <t>ヒク</t>
    </rPh>
    <rPh sb="374" eb="376">
      <t>エイキョウ</t>
    </rPh>
    <rPh sb="378" eb="381">
      <t>リヨウリツ</t>
    </rPh>
    <rPh sb="382" eb="383">
      <t>ヒク</t>
    </rPh>
    <rPh sb="384" eb="385">
      <t>アタイ</t>
    </rPh>
    <rPh sb="392" eb="394">
      <t>コンゴ</t>
    </rPh>
    <rPh sb="395" eb="398">
      <t>セツゾクリツ</t>
    </rPh>
    <rPh sb="398" eb="400">
      <t>コウジョウ</t>
    </rPh>
    <rPh sb="401" eb="402">
      <t>ム</t>
    </rPh>
    <rPh sb="404" eb="406">
      <t>トリクミ</t>
    </rPh>
    <rPh sb="407" eb="409">
      <t>ケイゾク</t>
    </rPh>
    <rPh sb="411" eb="413">
      <t>ジッシ</t>
    </rPh>
    <rPh sb="420" eb="424">
      <t>スイセンカリツ</t>
    </rPh>
    <rPh sb="429" eb="433">
      <t>ネンネンジョウショウ</t>
    </rPh>
    <rPh sb="440" eb="441">
      <t>ヒ</t>
    </rPh>
    <rPh sb="442" eb="443">
      <t>ツヅ</t>
    </rPh>
    <rPh sb="444" eb="448">
      <t>スイセンカリツ</t>
    </rPh>
    <rPh sb="448" eb="450">
      <t>コウジョウ</t>
    </rPh>
    <rPh sb="451" eb="452">
      <t>ム</t>
    </rPh>
    <rPh sb="454" eb="456">
      <t>トリクミ</t>
    </rPh>
    <rPh sb="457" eb="459">
      <t>ケイゾク</t>
    </rPh>
    <rPh sb="461" eb="463">
      <t>ジッシ</t>
    </rPh>
    <rPh sb="469" eb="471">
      <t>ゼンコク</t>
    </rPh>
    <rPh sb="471" eb="472">
      <t>オヨ</t>
    </rPh>
    <rPh sb="473" eb="475">
      <t>ルイジ</t>
    </rPh>
    <rPh sb="475" eb="477">
      <t>ダンタイ</t>
    </rPh>
    <rPh sb="478" eb="480">
      <t>ヒカク</t>
    </rPh>
    <rPh sb="487" eb="488">
      <t>ヒク</t>
    </rPh>
    <rPh sb="489" eb="490">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</si>
</sst>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2F-4BAD-9345-8BEFCFF95D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142F-4BAD-9345-8BEFCFF95D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c:v>
                </c:pt>
                <c:pt idx="1">
                  <c:v>38</c:v>
                </c:pt>
                <c:pt idx="2">
                  <c:v>37.5</c:v>
                </c:pt>
                <c:pt idx="3">
                  <c:v>33.17</c:v>
                </c:pt>
                <c:pt idx="4">
                  <c:v>37.67</c:v>
                </c:pt>
              </c:numCache>
            </c:numRef>
          </c:val>
          <c:extLst>
            <c:ext xmlns:c16="http://schemas.microsoft.com/office/drawing/2014/chart" uri="{C3380CC4-5D6E-409C-BE32-E72D297353CC}">
              <c16:uniqueId val="{00000000-ECF1-43D7-AE04-97E393C3CC3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ECF1-43D7-AE04-97E393C3CC3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71.930000000000007</c:v>
                </c:pt>
                <c:pt idx="1">
                  <c:v>72.41</c:v>
                </c:pt>
                <c:pt idx="2">
                  <c:v>75.2</c:v>
                </c:pt>
                <c:pt idx="3">
                  <c:v>75.680000000000007</c:v>
                </c:pt>
                <c:pt idx="4">
                  <c:v>76.66</c:v>
                </c:pt>
              </c:numCache>
            </c:numRef>
          </c:val>
          <c:extLst>
            <c:ext xmlns:c16="http://schemas.microsoft.com/office/drawing/2014/chart" uri="{C3380CC4-5D6E-409C-BE32-E72D297353CC}">
              <c16:uniqueId val="{00000000-C240-45D1-A5E7-980A825F7AC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C240-45D1-A5E7-980A825F7AC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68.58</c:v>
                </c:pt>
                <c:pt idx="1">
                  <c:v>65.09</c:v>
                </c:pt>
                <c:pt idx="2">
                  <c:v>71.47</c:v>
                </c:pt>
                <c:pt idx="3">
                  <c:v>72.3</c:v>
                </c:pt>
                <c:pt idx="4">
                  <c:v>57.58</c:v>
                </c:pt>
              </c:numCache>
            </c:numRef>
          </c:val>
          <c:extLst>
            <c:ext xmlns:c16="http://schemas.microsoft.com/office/drawing/2014/chart" uri="{C3380CC4-5D6E-409C-BE32-E72D297353CC}">
              <c16:uniqueId val="{00000000-654C-4C09-A85F-DD59E556D60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4C-4C09-A85F-DD59E556D60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D1-4148-8A1F-50F1CA310BD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D1-4148-8A1F-50F1CA310BD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C8-4F1C-8FB2-0CF96E8C044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C8-4F1C-8FB2-0CF96E8C044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8A-49D1-8E81-1B73DB84DED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8A-49D1-8E81-1B73DB84DED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99-4726-AB54-3D824218590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99-4726-AB54-3D824218590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3864.44</c:v>
                </c:pt>
                <c:pt idx="1">
                  <c:v>3536.38</c:v>
                </c:pt>
                <c:pt idx="2">
                  <c:v>3221.9</c:v>
                </c:pt>
                <c:pt idx="3">
                  <c:v>2874.26</c:v>
                </c:pt>
                <c:pt idx="4">
                  <c:v>2752.33</c:v>
                </c:pt>
              </c:numCache>
            </c:numRef>
          </c:val>
          <c:extLst>
            <c:ext xmlns:c16="http://schemas.microsoft.com/office/drawing/2014/chart" uri="{C3380CC4-5D6E-409C-BE32-E72D297353CC}">
              <c16:uniqueId val="{00000000-EDD6-4ED6-9FB6-B7F36ECC59E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EDD6-4ED6-9FB6-B7F36ECC59E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35.450000000000003</c:v>
                </c:pt>
                <c:pt idx="1">
                  <c:v>37.74</c:v>
                </c:pt>
                <c:pt idx="2">
                  <c:v>43.9</c:v>
                </c:pt>
                <c:pt idx="3">
                  <c:v>45.39</c:v>
                </c:pt>
                <c:pt idx="4">
                  <c:v>29.87</c:v>
                </c:pt>
              </c:numCache>
            </c:numRef>
          </c:val>
          <c:extLst>
            <c:ext xmlns:c16="http://schemas.microsoft.com/office/drawing/2014/chart" uri="{C3380CC4-5D6E-409C-BE32-E72D297353CC}">
              <c16:uniqueId val="{00000000-FF43-45B3-A1BF-A281D82E925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FF43-45B3-A1BF-A281D82E925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447.35</c:v>
                </c:pt>
                <c:pt idx="1">
                  <c:v>424.6</c:v>
                </c:pt>
                <c:pt idx="2">
                  <c:v>368.72</c:v>
                </c:pt>
                <c:pt idx="3">
                  <c:v>345.16</c:v>
                </c:pt>
                <c:pt idx="4">
                  <c:v>534.45000000000005</c:v>
                </c:pt>
              </c:numCache>
            </c:numRef>
          </c:val>
          <c:extLst>
            <c:ext xmlns:c16="http://schemas.microsoft.com/office/drawing/2014/chart" uri="{C3380CC4-5D6E-409C-BE32-E72D297353CC}">
              <c16:uniqueId val="{00000000-D3AC-408B-B9F9-3B49B59CA52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D3AC-408B-B9F9-3B49B59CA52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4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岩手県　九戸村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5365</v>
      </c>
      <c r="AM8" s="55"/>
      <c r="AN8" s="55"/>
      <c r="AO8" s="55"/>
      <c r="AP8" s="55"/>
      <c r="AQ8" s="55"/>
      <c r="AR8" s="55"/>
      <c r="AS8" s="55"/>
      <c r="AT8" s="54">
        <f>データ!T6</f>
        <v>134.02000000000001</v>
      </c>
      <c r="AU8" s="54"/>
      <c r="AV8" s="54"/>
      <c r="AW8" s="54"/>
      <c r="AX8" s="54"/>
      <c r="AY8" s="54"/>
      <c r="AZ8" s="54"/>
      <c r="BA8" s="54"/>
      <c r="BB8" s="54">
        <f>データ!U6</f>
        <v>40.03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45.56</v>
      </c>
      <c r="Q10" s="54"/>
      <c r="R10" s="54"/>
      <c r="S10" s="54"/>
      <c r="T10" s="54"/>
      <c r="U10" s="54"/>
      <c r="V10" s="54"/>
      <c r="W10" s="54">
        <f>データ!Q6</f>
        <v>104.25</v>
      </c>
      <c r="X10" s="54"/>
      <c r="Y10" s="54"/>
      <c r="Z10" s="54"/>
      <c r="AA10" s="54"/>
      <c r="AB10" s="54"/>
      <c r="AC10" s="54"/>
      <c r="AD10" s="55">
        <f>データ!R6</f>
        <v>2750</v>
      </c>
      <c r="AE10" s="55"/>
      <c r="AF10" s="55"/>
      <c r="AG10" s="55"/>
      <c r="AH10" s="55"/>
      <c r="AI10" s="55"/>
      <c r="AJ10" s="55"/>
      <c r="AK10" s="2"/>
      <c r="AL10" s="55">
        <f>データ!V6</f>
        <v>2425</v>
      </c>
      <c r="AM10" s="55"/>
      <c r="AN10" s="55"/>
      <c r="AO10" s="55"/>
      <c r="AP10" s="55"/>
      <c r="AQ10" s="55"/>
      <c r="AR10" s="55"/>
      <c r="AS10" s="55"/>
      <c r="AT10" s="54">
        <f>データ!W6</f>
        <v>0.88</v>
      </c>
      <c r="AU10" s="54"/>
      <c r="AV10" s="54"/>
      <c r="AW10" s="54"/>
      <c r="AX10" s="54"/>
      <c r="AY10" s="54"/>
      <c r="AZ10" s="54"/>
      <c r="BA10" s="54"/>
      <c r="BB10" s="54">
        <f>データ!X6</f>
        <v>2755.68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PV+N0PAa1axy9VxhPS8R5xXPlPVpilhhQLz1PgVxJa59WdxkyByW+h8cSxkiV5C9kVPiY+BVgrR8K+s1acTang==" saltValue="xfpZ3uFg0ushMEXtfa4V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35068</v>
      </c>
      <c r="D6" s="19">
        <f t="shared" si="3"/>
        <v>47</v>
      </c>
      <c r="E6" s="19">
        <f t="shared" si="3"/>
        <v>17</v>
      </c>
      <c r="F6" s="19">
        <f t="shared" si="3"/>
        <v>4</v>
      </c>
      <c r="G6" s="19">
        <f t="shared" si="3"/>
        <v>0</v>
      </c>
      <c r="H6" s="19" t="str">
        <f t="shared" si="3"/>
        <v>岩手県　九戸村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45.56</v>
      </c>
      <c r="Q6" s="20">
        <f t="shared" si="3"/>
        <v>104.25</v>
      </c>
      <c r="R6" s="20">
        <f t="shared" si="3"/>
        <v>2750</v>
      </c>
      <c r="S6" s="20">
        <f t="shared" si="3"/>
        <v>5365</v>
      </c>
      <c r="T6" s="20">
        <f t="shared" si="3"/>
        <v>134.02000000000001</v>
      </c>
      <c r="U6" s="20">
        <f t="shared" si="3"/>
        <v>40.03</v>
      </c>
      <c r="V6" s="20">
        <f t="shared" si="3"/>
        <v>2425</v>
      </c>
      <c r="W6" s="20">
        <f t="shared" si="3"/>
        <v>0.88</v>
      </c>
      <c r="X6" s="20">
        <f t="shared" si="3"/>
        <v>2755.68</v>
      </c>
      <c r="Y6" s="21">
        <f>IF(Y7="",NA(),Y7)</f>
        <v>68.58</v>
      </c>
      <c r="Z6" s="21">
        <f t="shared" ref="Z6:AH6" si="4">IF(Z7="",NA(),Z7)</f>
        <v>65.09</v>
      </c>
      <c r="AA6" s="21">
        <f t="shared" si="4"/>
        <v>71.47</v>
      </c>
      <c r="AB6" s="21">
        <f t="shared" si="4"/>
        <v>72.3</v>
      </c>
      <c r="AC6" s="21">
        <f t="shared" si="4"/>
        <v>57.58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3864.44</v>
      </c>
      <c r="BG6" s="21">
        <f t="shared" ref="BG6:BO6" si="7">IF(BG7="",NA(),BG7)</f>
        <v>3536.38</v>
      </c>
      <c r="BH6" s="21">
        <f t="shared" si="7"/>
        <v>3221.9</v>
      </c>
      <c r="BI6" s="21">
        <f t="shared" si="7"/>
        <v>2874.26</v>
      </c>
      <c r="BJ6" s="21">
        <f t="shared" si="7"/>
        <v>2752.33</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35.450000000000003</v>
      </c>
      <c r="BR6" s="21">
        <f t="shared" ref="BR6:BZ6" si="8">IF(BR7="",NA(),BR7)</f>
        <v>37.74</v>
      </c>
      <c r="BS6" s="21">
        <f t="shared" si="8"/>
        <v>43.9</v>
      </c>
      <c r="BT6" s="21">
        <f t="shared" si="8"/>
        <v>45.39</v>
      </c>
      <c r="BU6" s="21">
        <f t="shared" si="8"/>
        <v>29.87</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447.35</v>
      </c>
      <c r="CC6" s="21">
        <f t="shared" ref="CC6:CK6" si="9">IF(CC7="",NA(),CC7)</f>
        <v>424.6</v>
      </c>
      <c r="CD6" s="21">
        <f t="shared" si="9"/>
        <v>368.72</v>
      </c>
      <c r="CE6" s="21">
        <f t="shared" si="9"/>
        <v>345.16</v>
      </c>
      <c r="CF6" s="21">
        <f t="shared" si="9"/>
        <v>534.45000000000005</v>
      </c>
      <c r="CG6" s="21">
        <f t="shared" si="9"/>
        <v>230.02</v>
      </c>
      <c r="CH6" s="21">
        <f t="shared" si="9"/>
        <v>228.47</v>
      </c>
      <c r="CI6" s="21">
        <f t="shared" si="9"/>
        <v>224.88</v>
      </c>
      <c r="CJ6" s="21">
        <f t="shared" si="9"/>
        <v>228.64</v>
      </c>
      <c r="CK6" s="21">
        <f t="shared" si="9"/>
        <v>239.46</v>
      </c>
      <c r="CL6" s="20" t="str">
        <f>IF(CL7="","",IF(CL7="-","【-】","【"&amp;SUBSTITUTE(TEXT(CL7,"#,##0.00"),"-","△")&amp;"】"))</f>
        <v>【220.62】</v>
      </c>
      <c r="CM6" s="21">
        <f>IF(CM7="",NA(),CM7)</f>
        <v>36</v>
      </c>
      <c r="CN6" s="21">
        <f t="shared" ref="CN6:CV6" si="10">IF(CN7="",NA(),CN7)</f>
        <v>38</v>
      </c>
      <c r="CO6" s="21">
        <f t="shared" si="10"/>
        <v>37.5</v>
      </c>
      <c r="CP6" s="21">
        <f t="shared" si="10"/>
        <v>33.17</v>
      </c>
      <c r="CQ6" s="21">
        <f t="shared" si="10"/>
        <v>37.67</v>
      </c>
      <c r="CR6" s="21">
        <f t="shared" si="10"/>
        <v>42.56</v>
      </c>
      <c r="CS6" s="21">
        <f t="shared" si="10"/>
        <v>42.47</v>
      </c>
      <c r="CT6" s="21">
        <f t="shared" si="10"/>
        <v>42.4</v>
      </c>
      <c r="CU6" s="21">
        <f t="shared" si="10"/>
        <v>42.28</v>
      </c>
      <c r="CV6" s="21">
        <f t="shared" si="10"/>
        <v>41.06</v>
      </c>
      <c r="CW6" s="20" t="str">
        <f>IF(CW7="","",IF(CW7="-","【-】","【"&amp;SUBSTITUTE(TEXT(CW7,"#,##0.00"),"-","△")&amp;"】"))</f>
        <v>【42.22】</v>
      </c>
      <c r="CX6" s="21">
        <f>IF(CX7="",NA(),CX7)</f>
        <v>71.930000000000007</v>
      </c>
      <c r="CY6" s="21">
        <f t="shared" ref="CY6:DG6" si="11">IF(CY7="",NA(),CY7)</f>
        <v>72.41</v>
      </c>
      <c r="CZ6" s="21">
        <f t="shared" si="11"/>
        <v>75.2</v>
      </c>
      <c r="DA6" s="21">
        <f t="shared" si="11"/>
        <v>75.680000000000007</v>
      </c>
      <c r="DB6" s="21">
        <f t="shared" si="11"/>
        <v>76.66</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35068</v>
      </c>
      <c r="D7" s="23">
        <v>47</v>
      </c>
      <c r="E7" s="23">
        <v>17</v>
      </c>
      <c r="F7" s="23">
        <v>4</v>
      </c>
      <c r="G7" s="23">
        <v>0</v>
      </c>
      <c r="H7" s="23" t="s">
        <v>98</v>
      </c>
      <c r="I7" s="23" t="s">
        <v>99</v>
      </c>
      <c r="J7" s="23" t="s">
        <v>100</v>
      </c>
      <c r="K7" s="23" t="s">
        <v>101</v>
      </c>
      <c r="L7" s="23" t="s">
        <v>102</v>
      </c>
      <c r="M7" s="23" t="s">
        <v>103</v>
      </c>
      <c r="N7" s="24" t="s">
        <v>104</v>
      </c>
      <c r="O7" s="24" t="s">
        <v>105</v>
      </c>
      <c r="P7" s="24">
        <v>45.56</v>
      </c>
      <c r="Q7" s="24">
        <v>104.25</v>
      </c>
      <c r="R7" s="24">
        <v>2750</v>
      </c>
      <c r="S7" s="24">
        <v>5365</v>
      </c>
      <c r="T7" s="24">
        <v>134.02000000000001</v>
      </c>
      <c r="U7" s="24">
        <v>40.03</v>
      </c>
      <c r="V7" s="24">
        <v>2425</v>
      </c>
      <c r="W7" s="24">
        <v>0.88</v>
      </c>
      <c r="X7" s="24">
        <v>2755.68</v>
      </c>
      <c r="Y7" s="24">
        <v>68.58</v>
      </c>
      <c r="Z7" s="24">
        <v>65.09</v>
      </c>
      <c r="AA7" s="24">
        <v>71.47</v>
      </c>
      <c r="AB7" s="24">
        <v>72.3</v>
      </c>
      <c r="AC7" s="24">
        <v>57.58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3864.44</v>
      </c>
      <c r="BG7" s="24">
        <v>3536.38</v>
      </c>
      <c r="BH7" s="24">
        <v>3221.9</v>
      </c>
      <c r="BI7" s="24">
        <v>2874.26</v>
      </c>
      <c r="BJ7" s="24">
        <v>2752.33</v>
      </c>
      <c r="BK7" s="24">
        <v>1194.1500000000001</v>
      </c>
      <c r="BL7" s="24">
        <v>1206.79</v>
      </c>
      <c r="BM7" s="24">
        <v>1258.43</v>
      </c>
      <c r="BN7" s="24">
        <v>1163.75</v>
      </c>
      <c r="BO7" s="24">
        <v>1195.47</v>
      </c>
      <c r="BP7" s="24">
        <v>1182.1099999999999</v>
      </c>
      <c r="BQ7" s="24">
        <v>35.450000000000003</v>
      </c>
      <c r="BR7" s="24">
        <v>37.74</v>
      </c>
      <c r="BS7" s="24">
        <v>43.9</v>
      </c>
      <c r="BT7" s="24">
        <v>45.39</v>
      </c>
      <c r="BU7" s="24">
        <v>29.87</v>
      </c>
      <c r="BV7" s="24">
        <v>72.260000000000005</v>
      </c>
      <c r="BW7" s="24">
        <v>71.84</v>
      </c>
      <c r="BX7" s="24">
        <v>73.36</v>
      </c>
      <c r="BY7" s="24">
        <v>72.599999999999994</v>
      </c>
      <c r="BZ7" s="24">
        <v>69.430000000000007</v>
      </c>
      <c r="CA7" s="24">
        <v>73.78</v>
      </c>
      <c r="CB7" s="24">
        <v>447.35</v>
      </c>
      <c r="CC7" s="24">
        <v>424.6</v>
      </c>
      <c r="CD7" s="24">
        <v>368.72</v>
      </c>
      <c r="CE7" s="24">
        <v>345.16</v>
      </c>
      <c r="CF7" s="24">
        <v>534.45000000000005</v>
      </c>
      <c r="CG7" s="24">
        <v>230.02</v>
      </c>
      <c r="CH7" s="24">
        <v>228.47</v>
      </c>
      <c r="CI7" s="24">
        <v>224.88</v>
      </c>
      <c r="CJ7" s="24">
        <v>228.64</v>
      </c>
      <c r="CK7" s="24">
        <v>239.46</v>
      </c>
      <c r="CL7" s="24">
        <v>220.62</v>
      </c>
      <c r="CM7" s="24">
        <v>36</v>
      </c>
      <c r="CN7" s="24">
        <v>38</v>
      </c>
      <c r="CO7" s="24">
        <v>37.5</v>
      </c>
      <c r="CP7" s="24">
        <v>33.17</v>
      </c>
      <c r="CQ7" s="24">
        <v>37.67</v>
      </c>
      <c r="CR7" s="24">
        <v>42.56</v>
      </c>
      <c r="CS7" s="24">
        <v>42.47</v>
      </c>
      <c r="CT7" s="24">
        <v>42.4</v>
      </c>
      <c r="CU7" s="24">
        <v>42.28</v>
      </c>
      <c r="CV7" s="24">
        <v>41.06</v>
      </c>
      <c r="CW7" s="24">
        <v>42.22</v>
      </c>
      <c r="CX7" s="24">
        <v>71.930000000000007</v>
      </c>
      <c r="CY7" s="24">
        <v>72.41</v>
      </c>
      <c r="CZ7" s="24">
        <v>75.2</v>
      </c>
      <c r="DA7" s="24">
        <v>75.680000000000007</v>
      </c>
      <c r="DB7" s="24">
        <v>76.66</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篠山 剛</cp:lastModifiedBy>
  <cp:lastPrinted>2024-01-27T07:24:51Z</cp:lastPrinted>
  <dcterms:created xsi:type="dcterms:W3CDTF">2023-12-12T02:49:20Z</dcterms:created>
  <dcterms:modified xsi:type="dcterms:W3CDTF">2024-01-27T07:27:46Z</dcterms:modified>
  <cp:category>
  </cp:category>
</cp:coreProperties>
</file>